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81ee8bd3b70834a8/Documents/BOP/"/>
    </mc:Choice>
  </mc:AlternateContent>
  <xr:revisionPtr revIDLastSave="6" documentId="8_{1E150D04-D75D-4F01-AEB6-35AD9972B03B}" xr6:coauthVersionLast="47" xr6:coauthVersionMax="47" xr10:uidLastSave="{2CF1CA2C-98E7-4077-8650-5B499E0FEC09}"/>
  <bookViews>
    <workbookView xWindow="-120" yWindow="-120" windowWidth="24240" windowHeight="13020" xr2:uid="{8CA02C2C-0645-49A3-B609-5B69B054C671}"/>
  </bookViews>
  <sheets>
    <sheet name="Sheet1" sheetId="1" r:id="rId1"/>
  </sheets>
  <definedNames>
    <definedName name="_xlnm.Print_Area" localSheetId="0">Sheet1!$A$1:$E$39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31" i="1" s="1"/>
  <c r="D29" i="1"/>
  <c r="D27" i="1" s="1"/>
  <c r="D26" i="1"/>
  <c r="D38" i="1" s="1"/>
  <c r="D12" i="1"/>
  <c r="D10" i="1"/>
  <c r="D8" i="1" s="1"/>
  <c r="D9" i="1" s="1"/>
  <c r="D7" i="1"/>
  <c r="D36" i="1" l="1"/>
  <c r="D17" i="1"/>
  <c r="D19" i="1"/>
</calcChain>
</file>

<file path=xl/sharedStrings.xml><?xml version="1.0" encoding="utf-8"?>
<sst xmlns="http://schemas.openxmlformats.org/spreadsheetml/2006/main" count="56" uniqueCount="40">
  <si>
    <t xml:space="preserve"> Board of Pensions 2025 Plans</t>
  </si>
  <si>
    <t>Effective Cash Salary</t>
  </si>
  <si>
    <t>Calculated Medical</t>
  </si>
  <si>
    <t>Total Medical</t>
  </si>
  <si>
    <t xml:space="preserve">           Base Medical 16%</t>
  </si>
  <si>
    <t xml:space="preserve">           Additional Medical</t>
  </si>
  <si>
    <t>Seca Offset 7.65% Salary</t>
  </si>
  <si>
    <t>Study Leave Allowance</t>
  </si>
  <si>
    <t>Expense Allowance</t>
  </si>
  <si>
    <t>Study Leave Time</t>
  </si>
  <si>
    <t>TOTAL</t>
  </si>
  <si>
    <t>Total BOP Dues</t>
  </si>
  <si>
    <t>Income Security 10%</t>
  </si>
  <si>
    <t xml:space="preserve">           Employer Medical Contrib</t>
  </si>
  <si>
    <t>Dollars</t>
  </si>
  <si>
    <t>How Determined</t>
  </si>
  <si>
    <t xml:space="preserve">Vacation Time </t>
  </si>
  <si>
    <t>2 weeks</t>
  </si>
  <si>
    <t>4 weeks</t>
  </si>
  <si>
    <t>Given</t>
  </si>
  <si>
    <t>Row #</t>
  </si>
  <si>
    <t>Row 3 X 10% BOP#</t>
  </si>
  <si>
    <t>Row 3 X 16% BOP#</t>
  </si>
  <si>
    <t>Given Family BOP #</t>
  </si>
  <si>
    <t>Same as Row 10</t>
  </si>
  <si>
    <t>Row 5 + Row 8</t>
  </si>
  <si>
    <t>Row 3 X 7.65%</t>
  </si>
  <si>
    <t>Row 4 + Row 7 + Row 8</t>
  </si>
  <si>
    <t>Row 3+4+6+9+10+11</t>
  </si>
  <si>
    <t>Row 20 X 10% BOP#</t>
  </si>
  <si>
    <t>Taxable Income</t>
  </si>
  <si>
    <t>Row 20 X 16%  BOP #</t>
  </si>
  <si>
    <t>Employee Medical Contribution</t>
  </si>
  <si>
    <t>Row 21 credit for medical premiums</t>
  </si>
  <si>
    <t>Same as Row 26</t>
  </si>
  <si>
    <t>Row 20+23+25+28+29+30</t>
  </si>
  <si>
    <t>Negotiated Amount 1/2 family</t>
  </si>
  <si>
    <t>Row 23+Row 26 + Row 27</t>
  </si>
  <si>
    <t>Option 1 - full church provided coverage</t>
  </si>
  <si>
    <t>Option 2 - shared coverage w/ pastor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</si>
</sst>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164" fontId="4" fillId="0" borderId="0" xfId="0" applyNumberFormat="1" applyFont="1"/>
    <xf numFmtId="0" fontId="5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410FA-6C7F-4360-8F15-669E4872BE6D}">
  <sheetPr>
    <pageSetUpPr fitToPage="1"/>
  </sheetPr>
  <dimension ref="A2:E38"/>
  <sheetViews>
    <sheetView tabSelected="1" workbookViewId="0">
      <selection activeCell="H13" sqref="H13"/>
    </sheetView>
  </sheetViews>
  <sheetFormatPr defaultRowHeight="15" x14ac:dyDescent="0.25"/>
  <cols>
    <col min="1" max="1" width="38.140625" customWidth="1"/>
    <col min="4" max="4" width="13.7109375" customWidth="1"/>
    <col min="5" max="5" width="36.42578125" customWidth="1"/>
  </cols>
  <sheetData>
    <row r="2" spans="1:5" ht="24" customHeight="1" x14ac:dyDescent="0.35">
      <c r="A2" s="2" t="s">
        <v>0</v>
      </c>
    </row>
    <row r="3" spans="1:5" x14ac:dyDescent="0.25">
      <c r="B3" t="s">
        <v>20</v>
      </c>
      <c r="D3" s="5" t="s">
        <v>14</v>
      </c>
      <c r="E3" s="5" t="s">
        <v>15</v>
      </c>
    </row>
    <row r="4" spans="1:5" x14ac:dyDescent="0.25">
      <c r="A4" s="1" t="s">
        <v>38</v>
      </c>
      <c r="B4" s="5">
        <v>1</v>
      </c>
      <c r="D4" s="6"/>
    </row>
    <row r="5" spans="1:5" x14ac:dyDescent="0.25">
      <c r="B5" s="5">
        <v>2</v>
      </c>
      <c r="D5" s="6"/>
    </row>
    <row r="6" spans="1:5" x14ac:dyDescent="0.25">
      <c r="A6" t="s">
        <v>1</v>
      </c>
      <c r="B6" s="10">
        <v>3</v>
      </c>
      <c r="D6" s="6">
        <v>57800</v>
      </c>
      <c r="E6" t="s">
        <v>19</v>
      </c>
    </row>
    <row r="7" spans="1:5" x14ac:dyDescent="0.25">
      <c r="A7" t="s">
        <v>12</v>
      </c>
      <c r="B7" s="10">
        <v>4</v>
      </c>
      <c r="D7" s="7">
        <f>D6*0.1</f>
        <v>5780</v>
      </c>
      <c r="E7" t="s">
        <v>21</v>
      </c>
    </row>
    <row r="8" spans="1:5" x14ac:dyDescent="0.25">
      <c r="A8" t="s">
        <v>2</v>
      </c>
      <c r="B8" s="5">
        <v>5</v>
      </c>
      <c r="D8" s="6">
        <f>D10</f>
        <v>9248</v>
      </c>
      <c r="E8" t="s">
        <v>24</v>
      </c>
    </row>
    <row r="9" spans="1:5" x14ac:dyDescent="0.25">
      <c r="A9" t="s">
        <v>3</v>
      </c>
      <c r="B9" s="10">
        <v>6</v>
      </c>
      <c r="D9" s="8">
        <f>D8+D11</f>
        <v>29848</v>
      </c>
      <c r="E9" t="s">
        <v>25</v>
      </c>
    </row>
    <row r="10" spans="1:5" x14ac:dyDescent="0.25">
      <c r="A10" t="s">
        <v>4</v>
      </c>
      <c r="B10" s="5">
        <v>7</v>
      </c>
      <c r="D10" s="7">
        <f>D6*0.16</f>
        <v>9248</v>
      </c>
      <c r="E10" t="s">
        <v>22</v>
      </c>
    </row>
    <row r="11" spans="1:5" x14ac:dyDescent="0.25">
      <c r="A11" t="s">
        <v>5</v>
      </c>
      <c r="B11" s="5">
        <v>8</v>
      </c>
      <c r="D11" s="7">
        <v>20600</v>
      </c>
      <c r="E11" t="s">
        <v>23</v>
      </c>
    </row>
    <row r="12" spans="1:5" x14ac:dyDescent="0.25">
      <c r="A12" t="s">
        <v>6</v>
      </c>
      <c r="B12" s="10">
        <v>9</v>
      </c>
      <c r="D12" s="6">
        <f>D6*0.0765</f>
        <v>4421.7</v>
      </c>
      <c r="E12" t="s">
        <v>26</v>
      </c>
    </row>
    <row r="13" spans="1:5" x14ac:dyDescent="0.25">
      <c r="A13" t="s">
        <v>7</v>
      </c>
      <c r="B13" s="10">
        <v>10</v>
      </c>
      <c r="D13" s="6">
        <v>2000</v>
      </c>
    </row>
    <row r="14" spans="1:5" x14ac:dyDescent="0.25">
      <c r="A14" t="s">
        <v>8</v>
      </c>
      <c r="B14" s="10">
        <v>11</v>
      </c>
      <c r="D14" s="6">
        <v>2000</v>
      </c>
    </row>
    <row r="15" spans="1:5" x14ac:dyDescent="0.25">
      <c r="A15" t="s">
        <v>9</v>
      </c>
      <c r="B15" s="5">
        <v>12</v>
      </c>
      <c r="D15" s="6" t="s">
        <v>17</v>
      </c>
    </row>
    <row r="16" spans="1:5" x14ac:dyDescent="0.25">
      <c r="A16" t="s">
        <v>16</v>
      </c>
      <c r="B16" s="5">
        <v>13</v>
      </c>
      <c r="D16" s="6" t="s">
        <v>18</v>
      </c>
    </row>
    <row r="17" spans="1:5" x14ac:dyDescent="0.25">
      <c r="A17" s="4" t="s">
        <v>10</v>
      </c>
      <c r="B17" s="5">
        <v>14</v>
      </c>
      <c r="D17" s="6">
        <f>D6+D7+D9+D12+D13+D14</f>
        <v>101849.7</v>
      </c>
      <c r="E17" s="11" t="s">
        <v>28</v>
      </c>
    </row>
    <row r="18" spans="1:5" x14ac:dyDescent="0.25">
      <c r="B18" s="5">
        <v>15</v>
      </c>
      <c r="D18" s="6"/>
    </row>
    <row r="19" spans="1:5" x14ac:dyDescent="0.25">
      <c r="A19" s="4" t="s">
        <v>11</v>
      </c>
      <c r="B19" s="5">
        <v>16</v>
      </c>
      <c r="D19" s="7">
        <f>D7+D11+D10</f>
        <v>35628</v>
      </c>
      <c r="E19" s="14" t="s">
        <v>27</v>
      </c>
    </row>
    <row r="20" spans="1:5" x14ac:dyDescent="0.25">
      <c r="B20" s="5">
        <v>17</v>
      </c>
      <c r="D20" s="6"/>
    </row>
    <row r="21" spans="1:5" x14ac:dyDescent="0.25">
      <c r="A21" s="1" t="s">
        <v>39</v>
      </c>
      <c r="B21" s="5">
        <v>18</v>
      </c>
      <c r="D21" s="6"/>
    </row>
    <row r="22" spans="1:5" x14ac:dyDescent="0.25">
      <c r="A22" s="1"/>
      <c r="B22" s="5">
        <v>19</v>
      </c>
      <c r="D22" s="6"/>
    </row>
    <row r="23" spans="1:5" x14ac:dyDescent="0.25">
      <c r="A23" t="s">
        <v>1</v>
      </c>
      <c r="B23" s="13">
        <v>20</v>
      </c>
      <c r="D23" s="6">
        <v>66096</v>
      </c>
      <c r="E23" t="s">
        <v>19</v>
      </c>
    </row>
    <row r="24" spans="1:5" x14ac:dyDescent="0.25">
      <c r="A24" s="9" t="s">
        <v>32</v>
      </c>
      <c r="B24" s="5">
        <v>21</v>
      </c>
      <c r="D24" s="6">
        <v>10300</v>
      </c>
      <c r="E24" t="s">
        <v>36</v>
      </c>
    </row>
    <row r="25" spans="1:5" x14ac:dyDescent="0.25">
      <c r="A25" s="3" t="s">
        <v>30</v>
      </c>
      <c r="B25" s="5">
        <v>22</v>
      </c>
      <c r="D25" s="6">
        <f>D23-D24</f>
        <v>55796</v>
      </c>
      <c r="E25" t="s">
        <v>33</v>
      </c>
    </row>
    <row r="26" spans="1:5" x14ac:dyDescent="0.25">
      <c r="A26" t="s">
        <v>12</v>
      </c>
      <c r="B26" s="13">
        <v>23</v>
      </c>
      <c r="D26" s="7">
        <f>D23*0.1</f>
        <v>6609.6</v>
      </c>
      <c r="E26" t="s">
        <v>29</v>
      </c>
    </row>
    <row r="27" spans="1:5" x14ac:dyDescent="0.25">
      <c r="A27" t="s">
        <v>2</v>
      </c>
      <c r="B27" s="5">
        <v>24</v>
      </c>
      <c r="D27" s="6">
        <f>D29</f>
        <v>10575.36</v>
      </c>
      <c r="E27" t="s">
        <v>34</v>
      </c>
    </row>
    <row r="28" spans="1:5" x14ac:dyDescent="0.25">
      <c r="A28" t="s">
        <v>3</v>
      </c>
      <c r="B28" s="13">
        <v>25</v>
      </c>
      <c r="D28" s="6">
        <v>20875.36</v>
      </c>
    </row>
    <row r="29" spans="1:5" x14ac:dyDescent="0.25">
      <c r="A29" t="s">
        <v>4</v>
      </c>
      <c r="B29" s="5">
        <v>26</v>
      </c>
      <c r="D29" s="7">
        <f>D23*0.16</f>
        <v>10575.36</v>
      </c>
      <c r="E29" t="s">
        <v>31</v>
      </c>
    </row>
    <row r="30" spans="1:5" x14ac:dyDescent="0.25">
      <c r="A30" t="s">
        <v>13</v>
      </c>
      <c r="B30" s="5">
        <v>27</v>
      </c>
      <c r="D30" s="7">
        <v>10300</v>
      </c>
      <c r="E30" t="s">
        <v>36</v>
      </c>
    </row>
    <row r="31" spans="1:5" x14ac:dyDescent="0.25">
      <c r="A31" t="s">
        <v>6</v>
      </c>
      <c r="B31" s="13">
        <v>28</v>
      </c>
      <c r="D31" s="6">
        <f>D25*0.0765</f>
        <v>4268.3940000000002</v>
      </c>
    </row>
    <row r="32" spans="1:5" x14ac:dyDescent="0.25">
      <c r="A32" t="s">
        <v>7</v>
      </c>
      <c r="B32" s="13">
        <v>29</v>
      </c>
      <c r="D32" s="6">
        <v>2000</v>
      </c>
    </row>
    <row r="33" spans="1:5" x14ac:dyDescent="0.25">
      <c r="A33" t="s">
        <v>8</v>
      </c>
      <c r="B33" s="13">
        <v>30</v>
      </c>
      <c r="D33" s="6">
        <v>2000</v>
      </c>
    </row>
    <row r="34" spans="1:5" x14ac:dyDescent="0.25">
      <c r="A34" t="s">
        <v>9</v>
      </c>
      <c r="B34" s="5">
        <v>31</v>
      </c>
      <c r="D34" s="6" t="s">
        <v>17</v>
      </c>
    </row>
    <row r="35" spans="1:5" x14ac:dyDescent="0.25">
      <c r="A35" t="s">
        <v>16</v>
      </c>
      <c r="B35" s="5">
        <v>32</v>
      </c>
      <c r="D35" s="6" t="s">
        <v>18</v>
      </c>
    </row>
    <row r="36" spans="1:5" x14ac:dyDescent="0.25">
      <c r="A36" s="4" t="s">
        <v>10</v>
      </c>
      <c r="B36" s="5">
        <v>33</v>
      </c>
      <c r="D36" s="6">
        <f>D23+D26+D28+D31+D32+D33</f>
        <v>101849.35400000001</v>
      </c>
      <c r="E36" s="12" t="s">
        <v>35</v>
      </c>
    </row>
    <row r="37" spans="1:5" x14ac:dyDescent="0.25">
      <c r="B37" s="5">
        <v>34</v>
      </c>
      <c r="D37" s="6"/>
    </row>
    <row r="38" spans="1:5" x14ac:dyDescent="0.25">
      <c r="A38" s="4" t="s">
        <v>11</v>
      </c>
      <c r="B38" s="5">
        <v>35</v>
      </c>
      <c r="D38" s="7">
        <f>D26+D29+D30</f>
        <v>27484.959999999999</v>
      </c>
      <c r="E38" s="14" t="s">
        <v>37</v>
      </c>
    </row>
  </sheetData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Schulz</dc:creator>
  <cp:lastModifiedBy>Brad Munroe</cp:lastModifiedBy>
  <cp:lastPrinted>2024-06-13T16:00:42Z</cp:lastPrinted>
  <dcterms:created xsi:type="dcterms:W3CDTF">2024-06-12T23:01:03Z</dcterms:created>
  <dcterms:modified xsi:type="dcterms:W3CDTF">2024-06-13T21:49:48Z</dcterms:modified>
</cp:coreProperties>
</file>